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Novembre gautier" sheetId="1" r:id="rId1"/>
  </sheets>
  <definedNames>
    <definedName name="_xlnm.Print_Area" localSheetId="0">'Novembre gautier'!$B$2:$S$25</definedName>
  </definedNames>
  <calcPr fullCalcOnLoad="1"/>
</workbook>
</file>

<file path=xl/sharedStrings.xml><?xml version="1.0" encoding="utf-8"?>
<sst xmlns="http://schemas.openxmlformats.org/spreadsheetml/2006/main" count="38" uniqueCount="37">
  <si>
    <t>Hauts</t>
  </si>
  <si>
    <t>Bas</t>
  </si>
  <si>
    <t>TTC</t>
  </si>
  <si>
    <t>3XL</t>
  </si>
  <si>
    <t>XXL</t>
  </si>
  <si>
    <t>XL</t>
  </si>
  <si>
    <t>L</t>
  </si>
  <si>
    <t>M</t>
  </si>
  <si>
    <t>S</t>
  </si>
  <si>
    <t>XS</t>
  </si>
  <si>
    <t>2XS</t>
  </si>
  <si>
    <t>Prix HT</t>
  </si>
  <si>
    <t xml:space="preserve">Nom Prénom : </t>
  </si>
  <si>
    <t>Veste  thermique Windtex</t>
  </si>
  <si>
    <t>Blanche route</t>
  </si>
  <si>
    <t>PEAU</t>
  </si>
  <si>
    <t>Cuissard Femme sans bretelles  peau gel PAD</t>
  </si>
  <si>
    <t>Maillot Manches Courtes Club Dryclim</t>
  </si>
  <si>
    <t>Maillot Manches Longues Club Dryclim</t>
  </si>
  <si>
    <t>Vêtements VÉLO</t>
  </si>
  <si>
    <t>Maillot Manches longues Pro HighSpeed</t>
  </si>
  <si>
    <t>Maillot VTT Enduro  Manches 3/4 Manchester</t>
  </si>
  <si>
    <t xml:space="preserve">Maillot  VTT Enduro Manches Longues Manchester </t>
  </si>
  <si>
    <t>Veste mi-saison Dryclim</t>
  </si>
  <si>
    <t>Coupe-vent Sans Manche Gamex</t>
  </si>
  <si>
    <t>Coupe-vent  Manches Longues Gamex</t>
  </si>
  <si>
    <t>TOTAL  TTC</t>
  </si>
  <si>
    <t>Option ZIP pioche arrière centrale</t>
  </si>
  <si>
    <t>Tarif TTC</t>
  </si>
  <si>
    <t>Bleue VTT</t>
  </si>
  <si>
    <t>x</t>
  </si>
  <si>
    <t>A cocher</t>
  </si>
  <si>
    <t>Corsaire  à bretelles CLUB lycra peau gel</t>
  </si>
  <si>
    <t>Cuissard à bretelles CLUB Lycra peau gel</t>
  </si>
  <si>
    <r>
      <t xml:space="preserve">Maillot Manches Courtes MESH2DRY </t>
    </r>
    <r>
      <rPr>
        <b/>
        <sz val="12"/>
        <color indexed="8"/>
        <rFont val="Calibri"/>
        <family val="2"/>
      </rPr>
      <t>(gamme supérieure)</t>
    </r>
  </si>
  <si>
    <r>
      <t>Cuissard à bretelles PRO HighSpeed peau gel (</t>
    </r>
    <r>
      <rPr>
        <b/>
        <sz val="12"/>
        <color indexed="8"/>
        <rFont val="Calibri"/>
        <family val="2"/>
      </rPr>
      <t>gamme supérieure)</t>
    </r>
  </si>
  <si>
    <t>TAILLES et QUANTITÉS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</si>
</sst>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181"/>
        <bgColor indexed="64"/>
      </patternFill>
    </fill>
    <fill>
      <patternFill patternType="lightUp">
        <bgColor theme="2" tint="-0.4999699890613556"/>
      </patternFill>
    </fill>
    <fill>
      <patternFill patternType="lightDown">
        <bgColor theme="0" tint="-0.4999699890613556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164" fontId="45" fillId="15" borderId="10" xfId="0" applyNumberFormat="1" applyFont="1" applyFill="1" applyBorder="1" applyAlignment="1">
      <alignment horizontal="center"/>
    </xf>
    <xf numFmtId="164" fontId="47" fillId="15" borderId="10" xfId="0" applyNumberFormat="1" applyFont="1" applyFill="1" applyBorder="1" applyAlignment="1">
      <alignment horizontal="center"/>
    </xf>
    <xf numFmtId="164" fontId="45" fillId="3" borderId="10" xfId="0" applyNumberFormat="1" applyFont="1" applyFill="1" applyBorder="1" applyAlignment="1">
      <alignment horizontal="center"/>
    </xf>
    <xf numFmtId="164" fontId="47" fillId="3" borderId="10" xfId="0" applyNumberFormat="1" applyFont="1" applyFill="1" applyBorder="1" applyAlignment="1">
      <alignment horizontal="center"/>
    </xf>
    <xf numFmtId="164" fontId="45" fillId="11" borderId="10" xfId="0" applyNumberFormat="1" applyFont="1" applyFill="1" applyBorder="1" applyAlignment="1">
      <alignment horizontal="center"/>
    </xf>
    <xf numFmtId="164" fontId="47" fillId="11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/>
    </xf>
    <xf numFmtId="164" fontId="47" fillId="3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0" fillId="34" borderId="10" xfId="0" applyFont="1" applyFill="1" applyBorder="1" applyAlignment="1">
      <alignment horizontal="left" vertical="center"/>
    </xf>
    <xf numFmtId="164" fontId="24" fillId="34" borderId="10" xfId="46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left" vertical="center"/>
    </xf>
    <xf numFmtId="0" fontId="50" fillId="19" borderId="10" xfId="0" applyFont="1" applyFill="1" applyBorder="1" applyAlignment="1">
      <alignment horizontal="left" vertical="center"/>
    </xf>
    <xf numFmtId="164" fontId="24" fillId="19" borderId="10" xfId="46" applyNumberFormat="1" applyFont="1" applyFill="1" applyBorder="1" applyAlignment="1">
      <alignment horizontal="center"/>
    </xf>
    <xf numFmtId="0" fontId="50" fillId="13" borderId="10" xfId="0" applyFont="1" applyFill="1" applyBorder="1" applyAlignment="1">
      <alignment horizontal="left" vertical="center"/>
    </xf>
    <xf numFmtId="164" fontId="24" fillId="13" borderId="10" xfId="46" applyNumberFormat="1" applyFont="1" applyFill="1" applyBorder="1" applyAlignment="1">
      <alignment horizontal="center"/>
    </xf>
    <xf numFmtId="164" fontId="45" fillId="13" borderId="11" xfId="0" applyNumberFormat="1" applyFont="1" applyFill="1" applyBorder="1" applyAlignment="1">
      <alignment horizontal="center" vertical="center"/>
    </xf>
    <xf numFmtId="164" fontId="45" fillId="19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2" xfId="0" applyFont="1" applyBorder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64" fontId="24" fillId="35" borderId="10" xfId="46" applyNumberFormat="1" applyFont="1" applyFill="1" applyBorder="1" applyAlignment="1">
      <alignment horizontal="center"/>
    </xf>
    <xf numFmtId="8" fontId="50" fillId="34" borderId="0" xfId="0" applyNumberFormat="1" applyFont="1" applyFill="1" applyAlignment="1">
      <alignment horizontal="center"/>
    </xf>
    <xf numFmtId="0" fontId="47" fillId="13" borderId="11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49" fillId="37" borderId="14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 textRotation="90"/>
    </xf>
    <xf numFmtId="0" fontId="26" fillId="34" borderId="17" xfId="0" applyFont="1" applyFill="1" applyBorder="1" applyAlignment="1">
      <alignment horizontal="center" vertical="center" textRotation="90"/>
    </xf>
    <xf numFmtId="0" fontId="26" fillId="34" borderId="16" xfId="0" applyFont="1" applyFill="1" applyBorder="1" applyAlignment="1">
      <alignment horizontal="center" vertical="center" textRotation="90"/>
    </xf>
    <xf numFmtId="0" fontId="24" fillId="19" borderId="10" xfId="0" applyFont="1" applyFill="1" applyBorder="1" applyAlignment="1">
      <alignment horizontal="center" vertical="center" textRotation="90"/>
    </xf>
    <xf numFmtId="0" fontId="48" fillId="37" borderId="11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5"/>
  <sheetViews>
    <sheetView tabSelected="1" zoomScale="75" zoomScaleNormal="75" zoomScalePageLayoutView="0" workbookViewId="0" topLeftCell="A4">
      <selection activeCell="C4" sqref="C4:C5"/>
    </sheetView>
  </sheetViews>
  <sheetFormatPr defaultColWidth="11.421875" defaultRowHeight="15"/>
  <cols>
    <col min="1" max="1" width="2.8515625" style="0" customWidth="1"/>
    <col min="2" max="2" width="6.421875" style="0" customWidth="1"/>
    <col min="3" max="3" width="70.421875" style="1" customWidth="1"/>
    <col min="4" max="4" width="9.7109375" style="1" hidden="1" customWidth="1"/>
    <col min="5" max="5" width="0.13671875" style="1" hidden="1" customWidth="1"/>
    <col min="6" max="7" width="7.7109375" style="1" customWidth="1"/>
    <col min="8" max="8" width="11.7109375" style="1" customWidth="1"/>
    <col min="9" max="10" width="5.8515625" style="1" customWidth="1"/>
    <col min="11" max="16" width="5.8515625" style="0" customWidth="1"/>
    <col min="17" max="17" width="4.00390625" style="0" customWidth="1"/>
    <col min="18" max="18" width="10.421875" style="0" customWidth="1"/>
    <col min="19" max="19" width="10.28125" style="1" customWidth="1"/>
  </cols>
  <sheetData>
    <row r="1" ht="15.75" thickBot="1"/>
    <row r="2" spans="3:17" ht="26.25" customHeight="1" thickBot="1">
      <c r="C2" s="30" t="s">
        <v>12</v>
      </c>
      <c r="I2" s="13"/>
      <c r="P2" s="29"/>
      <c r="Q2" s="29"/>
    </row>
    <row r="3" spans="5:18" ht="30" customHeight="1">
      <c r="E3" s="11">
        <v>1.2</v>
      </c>
      <c r="F3" s="46" t="s">
        <v>15</v>
      </c>
      <c r="G3" s="47"/>
      <c r="I3" s="52" t="s">
        <v>36</v>
      </c>
      <c r="J3" s="53"/>
      <c r="K3" s="53"/>
      <c r="L3" s="53"/>
      <c r="M3" s="53"/>
      <c r="N3" s="53"/>
      <c r="O3" s="53"/>
      <c r="P3" s="54"/>
      <c r="Q3" s="32"/>
      <c r="R3" s="18"/>
    </row>
    <row r="4" spans="3:19" s="10" customFormat="1" ht="48" customHeight="1">
      <c r="C4" s="55" t="s">
        <v>19</v>
      </c>
      <c r="D4" s="16" t="s">
        <v>11</v>
      </c>
      <c r="E4" s="16" t="s">
        <v>2</v>
      </c>
      <c r="F4" s="37" t="s">
        <v>14</v>
      </c>
      <c r="G4" s="37" t="s">
        <v>29</v>
      </c>
      <c r="H4" s="61" t="s">
        <v>28</v>
      </c>
      <c r="I4" s="44" t="s">
        <v>10</v>
      </c>
      <c r="J4" s="44" t="s">
        <v>9</v>
      </c>
      <c r="K4" s="44" t="s">
        <v>8</v>
      </c>
      <c r="L4" s="44" t="s">
        <v>7</v>
      </c>
      <c r="M4" s="44" t="s">
        <v>6</v>
      </c>
      <c r="N4" s="44" t="s">
        <v>5</v>
      </c>
      <c r="O4" s="44" t="s">
        <v>4</v>
      </c>
      <c r="P4" s="44" t="s">
        <v>3</v>
      </c>
      <c r="Q4" s="40" t="s">
        <v>27</v>
      </c>
      <c r="R4" s="41"/>
      <c r="S4" s="57" t="s">
        <v>26</v>
      </c>
    </row>
    <row r="5" spans="3:19" s="10" customFormat="1" ht="16.5" customHeight="1">
      <c r="C5" s="56"/>
      <c r="D5" s="16"/>
      <c r="E5" s="16"/>
      <c r="F5" s="59" t="s">
        <v>31</v>
      </c>
      <c r="G5" s="60"/>
      <c r="H5" s="62"/>
      <c r="I5" s="45"/>
      <c r="J5" s="45"/>
      <c r="K5" s="45"/>
      <c r="L5" s="45"/>
      <c r="M5" s="45"/>
      <c r="N5" s="45"/>
      <c r="O5" s="45"/>
      <c r="P5" s="45"/>
      <c r="Q5" s="36" t="s">
        <v>30</v>
      </c>
      <c r="R5" s="35" t="s">
        <v>31</v>
      </c>
      <c r="S5" s="58"/>
    </row>
    <row r="6" spans="2:19" ht="24.75" customHeight="1">
      <c r="B6" s="48" t="s">
        <v>1</v>
      </c>
      <c r="C6" s="20" t="s">
        <v>35</v>
      </c>
      <c r="D6" s="9">
        <v>50</v>
      </c>
      <c r="E6" s="8">
        <f aca="true" t="shared" si="0" ref="E6:E19">D6*$E$3</f>
        <v>60</v>
      </c>
      <c r="F6" s="21"/>
      <c r="G6" s="21"/>
      <c r="H6" s="21">
        <v>70</v>
      </c>
      <c r="I6" s="2"/>
      <c r="J6" s="2"/>
      <c r="K6" s="2"/>
      <c r="L6" s="2"/>
      <c r="M6" s="2"/>
      <c r="N6" s="2"/>
      <c r="O6" s="2"/>
      <c r="P6" s="2"/>
      <c r="Q6" s="42"/>
      <c r="R6" s="43"/>
      <c r="S6" s="15">
        <f>SUM(I6:P6)*H6</f>
        <v>0</v>
      </c>
    </row>
    <row r="7" spans="2:19" ht="24.75" customHeight="1">
      <c r="B7" s="49"/>
      <c r="C7" s="22" t="s">
        <v>33</v>
      </c>
      <c r="D7" s="9">
        <v>58.33</v>
      </c>
      <c r="E7" s="8">
        <f t="shared" si="0"/>
        <v>69.996</v>
      </c>
      <c r="F7" s="21"/>
      <c r="G7" s="21"/>
      <c r="H7" s="21">
        <v>60</v>
      </c>
      <c r="I7" s="2"/>
      <c r="J7" s="2"/>
      <c r="K7" s="2"/>
      <c r="L7" s="2"/>
      <c r="M7" s="2"/>
      <c r="N7" s="2"/>
      <c r="O7" s="2"/>
      <c r="P7" s="2"/>
      <c r="Q7" s="42"/>
      <c r="R7" s="43"/>
      <c r="S7" s="15">
        <f>SUM(I7:P7)*H7</f>
        <v>0</v>
      </c>
    </row>
    <row r="8" spans="2:19" ht="24.75" customHeight="1">
      <c r="B8" s="49"/>
      <c r="C8" s="20" t="s">
        <v>32</v>
      </c>
      <c r="D8" s="9"/>
      <c r="E8" s="8"/>
      <c r="F8" s="21"/>
      <c r="G8" s="21"/>
      <c r="H8" s="21">
        <f>ROUNDUP(E9,0)</f>
        <v>65</v>
      </c>
      <c r="I8" s="2"/>
      <c r="J8" s="2"/>
      <c r="K8" s="2"/>
      <c r="L8" s="2"/>
      <c r="M8" s="2"/>
      <c r="N8" s="2"/>
      <c r="O8" s="2"/>
      <c r="P8" s="2"/>
      <c r="Q8" s="42"/>
      <c r="R8" s="43"/>
      <c r="S8" s="15">
        <f>SUM(I8:P8)*H8</f>
        <v>0</v>
      </c>
    </row>
    <row r="9" spans="2:19" ht="24.75" customHeight="1">
      <c r="B9" s="50"/>
      <c r="C9" s="20" t="s">
        <v>16</v>
      </c>
      <c r="D9" s="9">
        <v>54.16</v>
      </c>
      <c r="E9" s="8">
        <f>D9*$E$3</f>
        <v>64.99199999999999</v>
      </c>
      <c r="F9" s="38"/>
      <c r="G9" s="38"/>
      <c r="H9" s="39">
        <v>60</v>
      </c>
      <c r="I9" s="17"/>
      <c r="J9" s="17"/>
      <c r="K9" s="17"/>
      <c r="L9" s="17"/>
      <c r="M9" s="17"/>
      <c r="N9" s="17"/>
      <c r="O9" s="17"/>
      <c r="P9" s="17"/>
      <c r="Q9" s="42"/>
      <c r="R9" s="43"/>
      <c r="S9" s="15">
        <f>SUM(I9:P9)*H9</f>
        <v>0</v>
      </c>
    </row>
    <row r="10" spans="2:19" ht="24.75" customHeight="1">
      <c r="B10" s="51" t="s">
        <v>0</v>
      </c>
      <c r="C10" s="25" t="s">
        <v>17</v>
      </c>
      <c r="D10" s="7">
        <v>37.5</v>
      </c>
      <c r="E10" s="6">
        <f t="shared" si="0"/>
        <v>45</v>
      </c>
      <c r="F10" s="38"/>
      <c r="G10" s="38"/>
      <c r="H10" s="26">
        <f aca="true" t="shared" si="1" ref="H10:H19">ROUNDUP(E10,0)</f>
        <v>45</v>
      </c>
      <c r="I10" s="2"/>
      <c r="J10" s="2"/>
      <c r="K10" s="2"/>
      <c r="L10" s="2"/>
      <c r="M10" s="2"/>
      <c r="N10" s="2"/>
      <c r="O10" s="2"/>
      <c r="P10" s="2"/>
      <c r="Q10" s="33"/>
      <c r="R10" s="27">
        <v>10</v>
      </c>
      <c r="S10" s="15">
        <f>IF(Q10="x",SUM(I10:P10)*H10+R10*SUM(I10:P10),SUM(I10:P10)*H10)</f>
        <v>0</v>
      </c>
    </row>
    <row r="11" spans="2:19" ht="24.75" customHeight="1">
      <c r="B11" s="51"/>
      <c r="C11" s="25" t="s">
        <v>34</v>
      </c>
      <c r="D11" s="7">
        <v>54</v>
      </c>
      <c r="E11" s="6">
        <f t="shared" si="0"/>
        <v>64.8</v>
      </c>
      <c r="F11" s="38"/>
      <c r="G11" s="38"/>
      <c r="H11" s="26">
        <f t="shared" si="1"/>
        <v>65</v>
      </c>
      <c r="I11" s="2"/>
      <c r="J11" s="2"/>
      <c r="K11" s="2"/>
      <c r="L11" s="2"/>
      <c r="M11" s="2"/>
      <c r="N11" s="2"/>
      <c r="O11" s="2"/>
      <c r="P11" s="2"/>
      <c r="Q11" s="33"/>
      <c r="R11" s="27">
        <v>10</v>
      </c>
      <c r="S11" s="15">
        <f aca="true" t="shared" si="2" ref="S11:S19">IF(Q11="x",SUM(I11:P11)*H11+R11*SUM(I11:P11),SUM(I11:P11)*H11)</f>
        <v>0</v>
      </c>
    </row>
    <row r="12" spans="2:19" ht="24.75" customHeight="1">
      <c r="B12" s="51"/>
      <c r="C12" s="25" t="s">
        <v>18</v>
      </c>
      <c r="D12" s="12">
        <v>45</v>
      </c>
      <c r="E12" s="6">
        <f t="shared" si="0"/>
        <v>54</v>
      </c>
      <c r="F12" s="38"/>
      <c r="G12" s="38"/>
      <c r="H12" s="26">
        <f t="shared" si="1"/>
        <v>54</v>
      </c>
      <c r="I12" s="2"/>
      <c r="J12" s="2"/>
      <c r="K12" s="2"/>
      <c r="L12" s="2"/>
      <c r="M12" s="2"/>
      <c r="N12" s="2"/>
      <c r="O12" s="2"/>
      <c r="P12" s="2"/>
      <c r="Q12" s="33"/>
      <c r="R12" s="27">
        <v>10</v>
      </c>
      <c r="S12" s="15">
        <f t="shared" si="2"/>
        <v>0</v>
      </c>
    </row>
    <row r="13" spans="2:19" ht="24.75" customHeight="1">
      <c r="B13" s="51"/>
      <c r="C13" s="25" t="s">
        <v>20</v>
      </c>
      <c r="D13" s="12">
        <v>62.5</v>
      </c>
      <c r="E13" s="6">
        <f t="shared" si="0"/>
        <v>75</v>
      </c>
      <c r="F13" s="38"/>
      <c r="G13" s="38"/>
      <c r="H13" s="26">
        <f t="shared" si="1"/>
        <v>75</v>
      </c>
      <c r="I13" s="2"/>
      <c r="J13" s="2"/>
      <c r="K13" s="2"/>
      <c r="L13" s="2"/>
      <c r="M13" s="2"/>
      <c r="N13" s="2"/>
      <c r="O13" s="2"/>
      <c r="P13" s="2"/>
      <c r="Q13" s="33"/>
      <c r="R13" s="27">
        <v>10</v>
      </c>
      <c r="S13" s="15">
        <f t="shared" si="2"/>
        <v>0</v>
      </c>
    </row>
    <row r="14" spans="2:19" ht="21.75" customHeight="1">
      <c r="B14" s="51"/>
      <c r="C14" s="25" t="s">
        <v>21</v>
      </c>
      <c r="D14" s="7">
        <v>35.57</v>
      </c>
      <c r="E14" s="6">
        <f t="shared" si="0"/>
        <v>42.684</v>
      </c>
      <c r="F14" s="38"/>
      <c r="G14" s="38"/>
      <c r="H14" s="26">
        <f t="shared" si="1"/>
        <v>43</v>
      </c>
      <c r="I14" s="2"/>
      <c r="J14" s="2"/>
      <c r="K14" s="2"/>
      <c r="L14" s="2"/>
      <c r="M14" s="2"/>
      <c r="N14" s="2"/>
      <c r="O14" s="2"/>
      <c r="P14" s="17"/>
      <c r="Q14" s="33"/>
      <c r="R14" s="27">
        <v>10</v>
      </c>
      <c r="S14" s="15">
        <f t="shared" si="2"/>
        <v>0</v>
      </c>
    </row>
    <row r="15" spans="2:19" ht="21.75" customHeight="1">
      <c r="B15" s="51"/>
      <c r="C15" s="25" t="s">
        <v>22</v>
      </c>
      <c r="D15" s="7">
        <v>40.67</v>
      </c>
      <c r="E15" s="6">
        <f t="shared" si="0"/>
        <v>48.804</v>
      </c>
      <c r="F15" s="38"/>
      <c r="G15" s="38"/>
      <c r="H15" s="26">
        <f t="shared" si="1"/>
        <v>49</v>
      </c>
      <c r="I15" s="2"/>
      <c r="J15" s="2"/>
      <c r="K15" s="2"/>
      <c r="L15" s="2"/>
      <c r="M15" s="2"/>
      <c r="N15" s="2"/>
      <c r="O15" s="2"/>
      <c r="P15" s="17"/>
      <c r="Q15" s="33"/>
      <c r="R15" s="27">
        <v>10</v>
      </c>
      <c r="S15" s="15">
        <f t="shared" si="2"/>
        <v>0</v>
      </c>
    </row>
    <row r="16" spans="2:19" ht="24" customHeight="1">
      <c r="B16" s="51"/>
      <c r="C16" s="23" t="s">
        <v>23</v>
      </c>
      <c r="D16" s="5">
        <v>54.16</v>
      </c>
      <c r="E16" s="4">
        <f t="shared" si="0"/>
        <v>64.99199999999999</v>
      </c>
      <c r="F16" s="38"/>
      <c r="G16" s="38"/>
      <c r="H16" s="24">
        <f t="shared" si="1"/>
        <v>65</v>
      </c>
      <c r="I16" s="2"/>
      <c r="J16" s="2"/>
      <c r="K16" s="2"/>
      <c r="L16" s="2"/>
      <c r="M16" s="2"/>
      <c r="N16" s="2"/>
      <c r="O16" s="2"/>
      <c r="P16" s="2"/>
      <c r="Q16" s="34"/>
      <c r="R16" s="28">
        <v>10</v>
      </c>
      <c r="S16" s="15">
        <f t="shared" si="2"/>
        <v>0</v>
      </c>
    </row>
    <row r="17" spans="2:19" ht="23.25" customHeight="1">
      <c r="B17" s="51"/>
      <c r="C17" s="23" t="s">
        <v>13</v>
      </c>
      <c r="D17" s="5">
        <v>75</v>
      </c>
      <c r="E17" s="4">
        <f t="shared" si="0"/>
        <v>90</v>
      </c>
      <c r="F17" s="38"/>
      <c r="G17" s="38"/>
      <c r="H17" s="24">
        <f t="shared" si="1"/>
        <v>90</v>
      </c>
      <c r="I17" s="2"/>
      <c r="J17" s="2"/>
      <c r="K17" s="2"/>
      <c r="L17" s="2"/>
      <c r="M17" s="2"/>
      <c r="N17" s="2"/>
      <c r="O17" s="2"/>
      <c r="P17" s="2"/>
      <c r="Q17" s="34"/>
      <c r="R17" s="28">
        <v>10</v>
      </c>
      <c r="S17" s="15">
        <f t="shared" si="2"/>
        <v>0</v>
      </c>
    </row>
    <row r="18" spans="2:19" ht="21" customHeight="1">
      <c r="B18" s="51"/>
      <c r="C18" s="23" t="s">
        <v>24</v>
      </c>
      <c r="D18" s="5">
        <v>41.66</v>
      </c>
      <c r="E18" s="4">
        <f t="shared" si="0"/>
        <v>49.992</v>
      </c>
      <c r="F18" s="38"/>
      <c r="G18" s="38"/>
      <c r="H18" s="24">
        <f t="shared" si="1"/>
        <v>50</v>
      </c>
      <c r="I18" s="2"/>
      <c r="J18" s="2"/>
      <c r="K18" s="2"/>
      <c r="L18" s="2"/>
      <c r="M18" s="2"/>
      <c r="N18" s="2"/>
      <c r="O18" s="2"/>
      <c r="P18" s="2"/>
      <c r="Q18" s="34"/>
      <c r="R18" s="28">
        <v>10</v>
      </c>
      <c r="S18" s="15">
        <f t="shared" si="2"/>
        <v>0</v>
      </c>
    </row>
    <row r="19" spans="2:19" ht="22.5" customHeight="1" thickBot="1">
      <c r="B19" s="51"/>
      <c r="C19" s="23" t="s">
        <v>25</v>
      </c>
      <c r="D19" s="5">
        <v>50</v>
      </c>
      <c r="E19" s="4">
        <f t="shared" si="0"/>
        <v>60</v>
      </c>
      <c r="F19" s="38"/>
      <c r="G19" s="38"/>
      <c r="H19" s="24">
        <f t="shared" si="1"/>
        <v>60</v>
      </c>
      <c r="I19" s="2"/>
      <c r="J19" s="2"/>
      <c r="K19" s="2"/>
      <c r="L19" s="2"/>
      <c r="M19" s="2"/>
      <c r="N19" s="2"/>
      <c r="O19" s="3"/>
      <c r="P19" s="2"/>
      <c r="Q19" s="34"/>
      <c r="R19" s="28">
        <v>10</v>
      </c>
      <c r="S19" s="15">
        <f t="shared" si="2"/>
        <v>0</v>
      </c>
    </row>
    <row r="20" spans="2:19" ht="31.5" customHeight="1" thickBot="1">
      <c r="B20" s="13"/>
      <c r="C20" s="1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3"/>
      <c r="Q20" s="13"/>
      <c r="R20" s="13"/>
      <c r="S20" s="31">
        <f>SUM(S6:S19)</f>
        <v>0</v>
      </c>
    </row>
    <row r="21" spans="2:19" ht="24.75" customHeight="1">
      <c r="B21" s="13"/>
      <c r="C21" s="1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3"/>
      <c r="Q21" s="13"/>
      <c r="R21" s="13"/>
      <c r="S21" s="13"/>
    </row>
    <row r="22" ht="24.75" customHeight="1">
      <c r="S22"/>
    </row>
    <row r="23" ht="15">
      <c r="S23"/>
    </row>
    <row r="24" ht="15" customHeight="1">
      <c r="S24"/>
    </row>
    <row r="25" spans="18:19" ht="27" customHeight="1">
      <c r="R25" s="10"/>
      <c r="S25"/>
    </row>
  </sheetData>
  <sheetProtection formatCells="0" formatColumns="0" formatRows="0" insertColumns="0" insertRows="0" deleteColumns="0" deleteRows="0" sort="0" autoFilter="0" pivotTables="0"/>
  <mergeCells count="21">
    <mergeCell ref="S4:S5"/>
    <mergeCell ref="F5:G5"/>
    <mergeCell ref="L4:L5"/>
    <mergeCell ref="M4:M5"/>
    <mergeCell ref="N4:N5"/>
    <mergeCell ref="O4:O5"/>
    <mergeCell ref="P4:P5"/>
    <mergeCell ref="H4:H5"/>
    <mergeCell ref="F3:G3"/>
    <mergeCell ref="B6:B9"/>
    <mergeCell ref="B10:B19"/>
    <mergeCell ref="I3:P3"/>
    <mergeCell ref="J4:J5"/>
    <mergeCell ref="C4:C5"/>
    <mergeCell ref="Q4:R4"/>
    <mergeCell ref="Q6:R6"/>
    <mergeCell ref="Q7:R7"/>
    <mergeCell ref="Q8:R8"/>
    <mergeCell ref="Q9:R9"/>
    <mergeCell ref="I4:I5"/>
    <mergeCell ref="K4:K5"/>
  </mergeCells>
  <conditionalFormatting sqref="R25 S6:S20">
    <cfRule type="cellIs" priority="6" dxfId="1" operator="lessThan">
      <formula>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p c</cp:lastModifiedBy>
  <cp:lastPrinted>2019-04-03T08:34:07Z</cp:lastPrinted>
  <dcterms:created xsi:type="dcterms:W3CDTF">2018-11-01T14:58:38Z</dcterms:created>
  <dcterms:modified xsi:type="dcterms:W3CDTF">2019-04-24T11:55:50Z</dcterms:modified>
  <cp:category/>
  <cp:version/>
  <cp:contentType/>
  <cp:contentStatus/>
</cp:coreProperties>
</file>